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30" windowWidth="12465" windowHeight="8550" activeTab="0"/>
  </bookViews>
  <sheets>
    <sheet name="Earth" sheetId="1" r:id="rId1"/>
    <sheet name="Titan Huygen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<sst xmlns="http://schemas.openxmlformats.org/spreadsheetml/2006/main" count="72" uniqueCount="43">
  <si>
    <t>M  mass of module to be recovered  Kgs</t>
  </si>
  <si>
    <r>
      <t>g   Acceleration due to gravity  m/s</t>
    </r>
    <r>
      <rPr>
        <vertAlign val="superscript"/>
        <sz val="10"/>
        <rFont val="Arial"/>
        <family val="2"/>
      </rPr>
      <t>2</t>
    </r>
  </si>
  <si>
    <r>
      <t xml:space="preserve">Density of air       </t>
    </r>
    <r>
      <rPr>
        <sz val="10"/>
        <rFont val="Symbol"/>
        <family val="1"/>
      </rPr>
      <t xml:space="preserve"> r </t>
    </r>
    <r>
      <rPr>
        <sz val="10"/>
        <rFont val="Arial"/>
        <family val="0"/>
      </rPr>
      <t xml:space="preserve">  Kg/m3</t>
    </r>
  </si>
  <si>
    <t>Flat circular</t>
  </si>
  <si>
    <t>Flat with extended skirt of 10%</t>
  </si>
  <si>
    <t>Single</t>
  </si>
  <si>
    <t>Double</t>
  </si>
  <si>
    <t>Triple</t>
  </si>
  <si>
    <t>Four</t>
  </si>
  <si>
    <t>For multiple parachutes:</t>
  </si>
  <si>
    <t>John Gwynn All rights reserved</t>
  </si>
  <si>
    <t>Water rocket</t>
  </si>
  <si>
    <t>Human Parachute</t>
  </si>
  <si>
    <t>Ratio Fd/mg</t>
  </si>
  <si>
    <t>H.G Heindrich Wright Air Development Center USA</t>
  </si>
  <si>
    <t>Multi parachute reference 1975</t>
  </si>
  <si>
    <t>Note: This is similar to the space lander module parachutes</t>
  </si>
  <si>
    <t xml:space="preserve">Parachute Design Parameters </t>
  </si>
  <si>
    <t>Calculations Table.</t>
  </si>
  <si>
    <t xml:space="preserve"> Aerodynamic drag force of parachute  resisting fall   Fd     N</t>
  </si>
  <si>
    <t>Gravitational force attracting rocket/ module             mg     N</t>
  </si>
  <si>
    <r>
      <t>Inflated parachute canopy radius</t>
    </r>
    <r>
      <rPr>
        <sz val="12"/>
        <rFont val="Arial"/>
        <family val="2"/>
      </rPr>
      <t xml:space="preserve">    r </t>
    </r>
    <r>
      <rPr>
        <sz val="10"/>
        <rFont val="Arial"/>
        <family val="0"/>
      </rPr>
      <t xml:space="preserve">  </t>
    </r>
    <r>
      <rPr>
        <sz val="8"/>
        <rFont val="Arial"/>
        <family val="2"/>
      </rPr>
      <t>meters</t>
    </r>
    <r>
      <rPr>
        <sz val="10"/>
        <rFont val="Arial"/>
        <family val="0"/>
      </rPr>
      <t xml:space="preserve">          m</t>
    </r>
  </si>
  <si>
    <t>Huygens probe</t>
  </si>
  <si>
    <t>6000&gt;400 m/s</t>
  </si>
  <si>
    <t>T=2.5s</t>
  </si>
  <si>
    <t>T=15mins</t>
  </si>
  <si>
    <t>6m/s</t>
  </si>
  <si>
    <r>
      <t xml:space="preserve">Density of atmosphere on Titan is  approx 10*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earth    </t>
    </r>
    <r>
      <rPr>
        <sz val="10"/>
        <rFont val="Symbol"/>
        <family val="1"/>
      </rPr>
      <t xml:space="preserve"> r</t>
    </r>
    <r>
      <rPr>
        <sz val="10"/>
        <rFont val="Arial"/>
        <family val="0"/>
      </rPr>
      <t xml:space="preserve">   Kg/m3</t>
    </r>
  </si>
  <si>
    <t xml:space="preserve">Aerodynamic Drag force created by an object of cross </t>
  </si>
  <si>
    <r>
      <t>de</t>
    </r>
    <r>
      <rPr>
        <sz val="10"/>
        <rFont val="Arial"/>
        <family val="0"/>
      </rPr>
      <t xml:space="preserve">  </t>
    </r>
    <r>
      <rPr>
        <sz val="10"/>
        <rFont val="Symbol"/>
        <family val="1"/>
      </rPr>
      <t xml:space="preserve">r   </t>
    </r>
    <r>
      <rPr>
        <sz val="10"/>
        <rFont val="Arial"/>
        <family val="2"/>
      </rPr>
      <t>Kg/m</t>
    </r>
    <r>
      <rPr>
        <vertAlign val="superscript"/>
        <sz val="10"/>
        <rFont val="Arial"/>
        <family val="2"/>
      </rPr>
      <t>3</t>
    </r>
  </si>
  <si>
    <r>
      <t xml:space="preserve">Parachute canopy drag  coeficient    </t>
    </r>
    <r>
      <rPr>
        <b/>
        <sz val="10"/>
        <rFont val="Arial"/>
        <family val="2"/>
      </rPr>
      <t>Cd</t>
    </r>
  </si>
  <si>
    <r>
      <t xml:space="preserve">Exposed cross sectional mouth area </t>
    </r>
    <r>
      <rPr>
        <b/>
        <sz val="10"/>
        <rFont val="Arial"/>
        <family val="2"/>
      </rPr>
      <t xml:space="preserve"> A</t>
    </r>
    <r>
      <rPr>
        <sz val="10"/>
        <rFont val="Arial"/>
        <family val="0"/>
      </rPr>
      <t xml:space="preserve"> =</t>
    </r>
    <r>
      <rPr>
        <sz val="10"/>
        <rFont val="Symbol"/>
        <family val="1"/>
      </rPr>
      <t xml:space="preserve"> p * </t>
    </r>
    <r>
      <rPr>
        <sz val="10"/>
        <rFont val="Arial"/>
        <family val="0"/>
      </rPr>
      <t>r</t>
    </r>
    <r>
      <rPr>
        <vertAlign val="superscript"/>
        <sz val="10"/>
        <rFont val="Arial"/>
        <family val="2"/>
      </rPr>
      <t xml:space="preserve">2      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</si>
  <si>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r>
      <t>section</t>
    </r>
    <r>
      <rPr>
        <b/>
        <sz val="10"/>
        <rFont val="Arial"/>
        <family val="2"/>
      </rPr>
      <t xml:space="preserve"> A</t>
    </r>
    <r>
      <rPr>
        <sz val="10"/>
        <rFont val="Arial"/>
        <family val="0"/>
      </rPr>
      <t xml:space="preserve"> normal to the direction of air flow</t>
    </r>
  </si>
  <si>
    <r>
      <t xml:space="preserve">Parachute Descent velocity </t>
    </r>
    <r>
      <rPr>
        <b/>
        <sz val="10"/>
        <color indexed="12"/>
        <rFont val="Arial"/>
        <family val="2"/>
      </rPr>
      <t>V</t>
    </r>
    <r>
      <rPr>
        <b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 xml:space="preserve">                                       m/s</t>
    </r>
  </si>
  <si>
    <t xml:space="preserve"> to see what effect they have on the rate of fall</t>
  </si>
  <si>
    <t>Have a play and change the values of parachute radius and rocket mass</t>
  </si>
  <si>
    <t>Titan</t>
  </si>
  <si>
    <r>
      <t xml:space="preserve">Density of air       </t>
    </r>
    <r>
      <rPr>
        <sz val="10"/>
        <rFont val="Symbol"/>
        <family val="1"/>
      </rPr>
      <t xml:space="preserve"> r </t>
    </r>
    <r>
      <rPr>
        <sz val="10"/>
        <rFont val="Arial"/>
        <family val="0"/>
      </rPr>
      <t xml:space="preserve">  Kg/m3         1,202 Kg/m</t>
    </r>
    <r>
      <rPr>
        <vertAlign val="superscript"/>
        <sz val="10"/>
        <rFont val="Arial"/>
        <family val="2"/>
      </rPr>
      <t>3</t>
    </r>
  </si>
  <si>
    <r>
      <t xml:space="preserve">Assuming Density of atmosphere on Titan is  approx 3*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earth    </t>
    </r>
    <r>
      <rPr>
        <sz val="10"/>
        <rFont val="Symbol"/>
        <family val="1"/>
      </rPr>
      <t xml:space="preserve"> r</t>
    </r>
    <r>
      <rPr>
        <sz val="10"/>
        <rFont val="Arial"/>
        <family val="0"/>
      </rPr>
      <t xml:space="preserve">   Kg/m</t>
    </r>
    <r>
      <rPr>
        <vertAlign val="superscript"/>
        <sz val="10"/>
        <rFont val="Arial"/>
        <family val="2"/>
      </rPr>
      <t>3</t>
    </r>
  </si>
  <si>
    <r>
      <t>Fd  = 0,5(de)(Cd)A(V</t>
    </r>
    <r>
      <rPr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+Va)</t>
    </r>
    <r>
      <rPr>
        <b/>
        <vertAlign val="superscript"/>
        <sz val="10"/>
        <rFont val="Arial"/>
        <family val="2"/>
      </rPr>
      <t>2</t>
    </r>
  </si>
  <si>
    <t>Cross wind velocity Va m/s</t>
  </si>
  <si>
    <r>
      <t>g   Acceleration due to gravity  m/s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g</t>
    </r>
    <r>
      <rPr>
        <vertAlign val="subscript"/>
        <sz val="10"/>
        <rFont val="Arial"/>
        <family val="2"/>
      </rPr>
      <t xml:space="preserve">Earth </t>
    </r>
    <r>
      <rPr>
        <sz val="10"/>
        <rFont val="Arial"/>
        <family val="2"/>
      </rPr>
      <t>/ 7</t>
    </r>
  </si>
  <si>
    <t>Note:Atmospheric pressure on Titan is 1.5 * atmopheric press on Earth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</si>
</sst>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00000"/>
    <numFmt numFmtId="168" formatCode="0.0000000"/>
    <numFmt numFmtId="169" formatCode="0.000"/>
  </numFmts>
  <fonts count="14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166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0" fontId="3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0.28125" style="0" bestFit="1" customWidth="1"/>
    <col min="2" max="2" width="15.421875" style="0" customWidth="1"/>
    <col min="3" max="3" width="16.57421875" style="0" customWidth="1"/>
    <col min="5" max="5" width="15.00390625" style="0" customWidth="1"/>
    <col min="8" max="8" width="21.00390625" style="0" customWidth="1"/>
  </cols>
  <sheetData>
    <row r="1" spans="1:8" ht="15">
      <c r="A1" s="17" t="s">
        <v>17</v>
      </c>
      <c r="B1" s="21"/>
      <c r="C1" s="2"/>
      <c r="D1" s="2"/>
      <c r="E1" s="2"/>
      <c r="F1" s="2"/>
      <c r="G1" s="2"/>
      <c r="H1" s="3"/>
    </row>
    <row r="2" spans="1:8" ht="12.75">
      <c r="A2" s="12" t="s">
        <v>18</v>
      </c>
      <c r="B2" s="13"/>
      <c r="C2" s="13" t="s">
        <v>11</v>
      </c>
      <c r="D2" s="13"/>
      <c r="E2" s="13"/>
      <c r="F2" s="13"/>
      <c r="G2" s="13"/>
      <c r="H2" s="14" t="s">
        <v>12</v>
      </c>
    </row>
    <row r="3" spans="1:8" ht="12.75">
      <c r="A3" s="4"/>
      <c r="B3" s="5"/>
      <c r="C3" s="5"/>
      <c r="D3" s="5"/>
      <c r="E3" s="5"/>
      <c r="F3" s="5"/>
      <c r="G3" s="5"/>
      <c r="H3" s="6"/>
    </row>
    <row r="4" spans="1:8" ht="12.75">
      <c r="A4" s="5" t="s">
        <v>28</v>
      </c>
      <c r="B4" s="5"/>
      <c r="C4" s="5"/>
      <c r="D4" s="5"/>
      <c r="E4" s="5"/>
      <c r="F4" s="5"/>
      <c r="G4" s="5"/>
      <c r="H4" s="6"/>
    </row>
    <row r="5" spans="1:8" ht="12.75">
      <c r="A5" s="5" t="s">
        <v>32</v>
      </c>
      <c r="B5" s="5"/>
      <c r="C5" s="5"/>
      <c r="D5" s="5"/>
      <c r="E5" s="5"/>
      <c r="F5" s="5"/>
      <c r="G5" s="5"/>
      <c r="H5" s="6"/>
    </row>
    <row r="6" spans="1:8" ht="12.75">
      <c r="A6" s="5"/>
      <c r="B6" s="5"/>
      <c r="C6" s="5"/>
      <c r="D6" s="5"/>
      <c r="E6" s="5"/>
      <c r="F6" s="5"/>
      <c r="G6" s="5"/>
      <c r="H6" s="6"/>
    </row>
    <row r="7" spans="1:8" ht="15.75">
      <c r="A7" s="25" t="s">
        <v>39</v>
      </c>
      <c r="B7" s="5"/>
      <c r="C7" s="5"/>
      <c r="D7" s="5"/>
      <c r="E7" s="5"/>
      <c r="F7" s="5"/>
      <c r="G7" s="5"/>
      <c r="H7" s="6"/>
    </row>
    <row r="8" spans="1:8" ht="12.75">
      <c r="A8" s="4"/>
      <c r="B8" s="5"/>
      <c r="C8" s="5"/>
      <c r="D8" s="5"/>
      <c r="E8" s="5"/>
      <c r="F8" s="5"/>
      <c r="G8" s="5"/>
      <c r="H8" s="6"/>
    </row>
    <row r="9" spans="1:8" ht="14.25">
      <c r="A9" s="24" t="s">
        <v>29</v>
      </c>
      <c r="B9" s="5"/>
      <c r="C9" s="5"/>
      <c r="D9" s="5"/>
      <c r="E9" s="5"/>
      <c r="F9" s="5"/>
      <c r="G9" s="5"/>
      <c r="H9" s="6"/>
    </row>
    <row r="10" spans="1:8" ht="12.75">
      <c r="A10" s="4" t="s">
        <v>2</v>
      </c>
      <c r="B10" s="5">
        <v>1.202</v>
      </c>
      <c r="C10" s="5">
        <v>1.202</v>
      </c>
      <c r="D10" s="5">
        <v>1.202</v>
      </c>
      <c r="E10" s="5">
        <v>1.202</v>
      </c>
      <c r="F10" s="5"/>
      <c r="G10" s="5">
        <v>1.202</v>
      </c>
      <c r="H10" s="6">
        <v>1.202</v>
      </c>
    </row>
    <row r="11" spans="1:8" ht="12.75">
      <c r="A11" s="4" t="s">
        <v>27</v>
      </c>
      <c r="B11" s="5"/>
      <c r="C11" s="5"/>
      <c r="D11" s="5"/>
      <c r="E11" s="5"/>
      <c r="F11" s="5"/>
      <c r="H11" s="6"/>
    </row>
    <row r="12" spans="1:8" ht="12.75">
      <c r="A12" s="4"/>
      <c r="B12" s="5"/>
      <c r="C12" s="5"/>
      <c r="D12" s="5"/>
      <c r="E12" s="5"/>
      <c r="F12" s="5"/>
      <c r="G12" s="5"/>
      <c r="H12" s="6"/>
    </row>
    <row r="13" spans="1:8" ht="12.75">
      <c r="A13" s="4" t="s">
        <v>30</v>
      </c>
      <c r="B13" s="5">
        <v>0.75</v>
      </c>
      <c r="C13" s="5">
        <v>0.75</v>
      </c>
      <c r="D13" s="5">
        <v>0.75</v>
      </c>
      <c r="E13" s="5">
        <v>0.75</v>
      </c>
      <c r="F13" s="5"/>
      <c r="G13" s="5">
        <v>0.75</v>
      </c>
      <c r="H13" s="6">
        <v>0.75</v>
      </c>
    </row>
    <row r="14" spans="1:8" ht="15">
      <c r="A14" s="7" t="s">
        <v>21</v>
      </c>
      <c r="B14" s="5">
        <v>0.3</v>
      </c>
      <c r="C14" s="5">
        <v>0.35</v>
      </c>
      <c r="D14" s="11">
        <v>0.4</v>
      </c>
      <c r="E14" s="5">
        <v>0.45</v>
      </c>
      <c r="F14" s="5"/>
      <c r="G14" s="5">
        <v>4.37</v>
      </c>
      <c r="H14" s="6">
        <v>8.534</v>
      </c>
    </row>
    <row r="15" spans="1:8" ht="15">
      <c r="A15" s="8"/>
      <c r="B15" s="5">
        <f>SUM((B14)*(B14))</f>
        <v>0.09</v>
      </c>
      <c r="C15" s="5">
        <f>SUM((C14)*(C14))</f>
        <v>0.12249999999999998</v>
      </c>
      <c r="D15" s="5">
        <f>SUM((D14)*(D14))</f>
        <v>0.16000000000000003</v>
      </c>
      <c r="E15" s="5">
        <f>SUM((E14)*(E14))</f>
        <v>0.2025</v>
      </c>
      <c r="F15" s="5"/>
      <c r="G15" s="5">
        <f>SUM(G14*G14)</f>
        <v>19.0969</v>
      </c>
      <c r="H15" s="15">
        <f>SUM(H14*H14)</f>
        <v>72.82915600000001</v>
      </c>
    </row>
    <row r="16" spans="1:8" ht="14.25">
      <c r="A16" s="4" t="s">
        <v>31</v>
      </c>
      <c r="B16" s="9">
        <f>SUM(B15*PI())</f>
        <v>0.2827433388230814</v>
      </c>
      <c r="C16" s="9">
        <f>SUM(C15*PI())</f>
        <v>0.3848451000647496</v>
      </c>
      <c r="D16" s="9">
        <f>SUM(D15*PI())</f>
        <v>0.5026548245743669</v>
      </c>
      <c r="E16" s="9">
        <f>SUM(E15*PI())</f>
        <v>0.6361725123519332</v>
      </c>
      <c r="F16" s="5"/>
      <c r="G16" s="9">
        <f>SUM(G15*PI())</f>
        <v>59.99468074633892</v>
      </c>
      <c r="H16" s="15">
        <f>SUM(H15*PI())</f>
        <v>228.79954145674503</v>
      </c>
    </row>
    <row r="17" spans="1:8" ht="12.75">
      <c r="A17" s="4"/>
      <c r="B17" s="5"/>
      <c r="C17" s="5"/>
      <c r="D17" s="5"/>
      <c r="E17" s="5"/>
      <c r="F17" s="5"/>
      <c r="G17" s="5"/>
      <c r="H17" s="6"/>
    </row>
    <row r="18" spans="1:8" ht="12.75">
      <c r="A18" s="4"/>
      <c r="B18" s="5"/>
      <c r="C18" s="5"/>
      <c r="D18" s="5"/>
      <c r="E18" s="5"/>
      <c r="F18" s="5"/>
      <c r="G18" s="5"/>
      <c r="H18" s="6"/>
    </row>
    <row r="19" spans="1:8" ht="12.75">
      <c r="A19" s="18" t="s">
        <v>33</v>
      </c>
      <c r="B19" s="5">
        <v>3</v>
      </c>
      <c r="C19" s="5">
        <v>3</v>
      </c>
      <c r="D19" s="5">
        <v>2.25</v>
      </c>
      <c r="E19" s="5">
        <v>2</v>
      </c>
      <c r="F19" s="5"/>
      <c r="G19" s="5">
        <v>6.5</v>
      </c>
      <c r="H19" s="6">
        <v>3</v>
      </c>
    </row>
    <row r="20" spans="1:8" ht="12.75">
      <c r="A20" s="4" t="s">
        <v>0</v>
      </c>
      <c r="B20" s="5">
        <v>0.118</v>
      </c>
      <c r="C20" s="5">
        <v>0.118</v>
      </c>
      <c r="D20" s="5">
        <v>0.118</v>
      </c>
      <c r="E20" s="5">
        <v>0.118</v>
      </c>
      <c r="F20" s="5"/>
      <c r="G20" s="5">
        <v>85</v>
      </c>
      <c r="H20" s="6">
        <v>90.718</v>
      </c>
    </row>
    <row r="21" spans="1:8" ht="12.75">
      <c r="A21" s="4"/>
      <c r="B21" s="5"/>
      <c r="C21" s="5"/>
      <c r="D21" s="5"/>
      <c r="E21" s="5"/>
      <c r="F21" s="5"/>
      <c r="G21" s="5"/>
      <c r="H21" s="6"/>
    </row>
    <row r="22" spans="1:8" ht="14.25">
      <c r="A22" s="4" t="s">
        <v>1</v>
      </c>
      <c r="B22" s="5">
        <v>9.81</v>
      </c>
      <c r="C22" s="5">
        <v>9.81</v>
      </c>
      <c r="D22" s="5">
        <v>9.81</v>
      </c>
      <c r="E22" s="5">
        <v>9.81</v>
      </c>
      <c r="F22" s="5"/>
      <c r="G22" s="5">
        <v>9.81</v>
      </c>
      <c r="H22" s="6">
        <v>9.81</v>
      </c>
    </row>
    <row r="23" spans="1:8" ht="12.75">
      <c r="A23" s="4"/>
      <c r="B23" s="5"/>
      <c r="C23" s="5"/>
      <c r="D23" s="5"/>
      <c r="E23" s="5"/>
      <c r="F23" s="5"/>
      <c r="G23" s="5"/>
      <c r="H23" s="6"/>
    </row>
    <row r="24" spans="1:8" ht="12.75">
      <c r="A24" s="4" t="s">
        <v>20</v>
      </c>
      <c r="B24" s="9">
        <f>SUM(B20*B22)</f>
        <v>1.15758</v>
      </c>
      <c r="C24" s="9">
        <f>SUM(C20*C22)</f>
        <v>1.15758</v>
      </c>
      <c r="D24" s="9">
        <f>SUM(D20*D22)</f>
        <v>1.15758</v>
      </c>
      <c r="E24" s="10">
        <f>SUM(E20*E22)</f>
        <v>1.15758</v>
      </c>
      <c r="F24" s="5"/>
      <c r="G24" s="9">
        <f>SUM(G20*G22)</f>
        <v>833.85</v>
      </c>
      <c r="H24" s="15">
        <f>SUM(H20*H22)</f>
        <v>889.9435800000001</v>
      </c>
    </row>
    <row r="25" spans="1:8" ht="12.75">
      <c r="A25" s="4" t="s">
        <v>19</v>
      </c>
      <c r="B25" s="9">
        <f>SUM(0.5*B10*B13*B16*B19*B19)</f>
        <v>1.1470190397705355</v>
      </c>
      <c r="C25" s="9">
        <f>SUM(0.5*C10*C13*C16*C19*C19)</f>
        <v>1.561220359687673</v>
      </c>
      <c r="D25" s="9">
        <f>SUM(0.5*D10*D13*D16*D19*D19)</f>
        <v>1.1470190397705355</v>
      </c>
      <c r="E25" s="9">
        <f>SUM(0.5*E10*E13*E16*E19*E19)</f>
        <v>1.1470190397705355</v>
      </c>
      <c r="F25" s="5"/>
      <c r="G25" s="9">
        <f>SUM(0.5*G10*G13*G16*G19*G19)</f>
        <v>1142.5499491359183</v>
      </c>
      <c r="H25" s="15">
        <f>SUM(0.5*H10*H13*H16*H19*H19)</f>
        <v>928.1825398046504</v>
      </c>
    </row>
    <row r="26" spans="1:8" ht="12.75">
      <c r="A26" s="19" t="s">
        <v>13</v>
      </c>
      <c r="B26" s="11">
        <f>SUM(B25/B24)</f>
        <v>0.9908766908296062</v>
      </c>
      <c r="C26" s="11">
        <f>SUM(C25/C24)</f>
        <v>1.348693273629186</v>
      </c>
      <c r="D26" s="11">
        <f>SUM(D25/D24)</f>
        <v>0.9908766908296062</v>
      </c>
      <c r="E26" s="11">
        <f>SUM(E25/E24)</f>
        <v>0.9908766908296062</v>
      </c>
      <c r="F26" s="11"/>
      <c r="G26" s="11">
        <f>SUM(G25/G24)</f>
        <v>1.370210408509826</v>
      </c>
      <c r="H26" s="16">
        <f>SUM(H25/H24)</f>
        <v>1.0429678472478563</v>
      </c>
    </row>
    <row r="27" spans="1:8" ht="12.75">
      <c r="A27" s="4"/>
      <c r="B27" s="5"/>
      <c r="C27" s="5"/>
      <c r="D27" s="5"/>
      <c r="E27" s="5"/>
      <c r="F27" s="5"/>
      <c r="G27" s="5"/>
      <c r="H27" s="6"/>
    </row>
    <row r="28" spans="1:8" ht="12.75">
      <c r="A28" s="4" t="s">
        <v>35</v>
      </c>
      <c r="B28" s="5"/>
      <c r="C28" s="5"/>
      <c r="D28" s="5"/>
      <c r="E28" s="5"/>
      <c r="F28" s="5"/>
      <c r="G28" s="5"/>
      <c r="H28" s="6"/>
    </row>
    <row r="29" spans="1:8" ht="12.75">
      <c r="A29" s="4" t="s">
        <v>34</v>
      </c>
      <c r="B29" s="5"/>
      <c r="C29" s="5"/>
      <c r="D29" s="5"/>
      <c r="E29" s="5"/>
      <c r="F29" s="5"/>
      <c r="G29" s="5"/>
      <c r="H29" s="6"/>
    </row>
    <row r="30" spans="1:8" ht="12.75">
      <c r="A30" s="4"/>
      <c r="B30" s="5"/>
      <c r="C30" s="5"/>
      <c r="D30" s="5"/>
      <c r="E30" s="5"/>
      <c r="F30" s="5"/>
      <c r="G30" s="5"/>
      <c r="H30" s="6"/>
    </row>
    <row r="31" spans="1:8" ht="12.75">
      <c r="A31" s="12" t="s">
        <v>10</v>
      </c>
      <c r="B31" s="13"/>
      <c r="C31" s="13"/>
      <c r="D31" s="13"/>
      <c r="E31" s="13"/>
      <c r="F31" s="13"/>
      <c r="G31" s="13"/>
      <c r="H31" s="14"/>
    </row>
    <row r="32" spans="1:8" ht="12.75">
      <c r="A32" s="1"/>
      <c r="B32" s="2"/>
      <c r="C32" s="2"/>
      <c r="D32" s="2"/>
      <c r="E32" s="2"/>
      <c r="F32" s="2"/>
      <c r="G32" s="2"/>
      <c r="H32" s="3"/>
    </row>
    <row r="33" spans="1:8" ht="12.75">
      <c r="A33" s="4"/>
      <c r="B33" s="5"/>
      <c r="C33" s="5"/>
      <c r="D33" s="5"/>
      <c r="E33" s="5"/>
      <c r="F33" s="5"/>
      <c r="G33" s="5"/>
      <c r="H33" s="6"/>
    </row>
    <row r="34" spans="1:8" ht="12.75">
      <c r="A34" s="4" t="s">
        <v>3</v>
      </c>
      <c r="B34" s="5"/>
      <c r="C34" s="5">
        <v>0.75</v>
      </c>
      <c r="D34" s="5"/>
      <c r="E34" s="5"/>
      <c r="F34" s="5"/>
      <c r="G34" s="5"/>
      <c r="H34" s="6"/>
    </row>
    <row r="35" spans="1:8" ht="12.75">
      <c r="A35" s="4" t="s">
        <v>4</v>
      </c>
      <c r="B35" s="5"/>
      <c r="C35" s="11">
        <v>0.8</v>
      </c>
      <c r="D35" s="5"/>
      <c r="E35" s="5"/>
      <c r="F35" s="5"/>
      <c r="G35" s="5"/>
      <c r="H35" s="6"/>
    </row>
    <row r="36" spans="1:8" ht="12.75">
      <c r="A36" s="20" t="s">
        <v>16</v>
      </c>
      <c r="B36" s="22"/>
      <c r="C36" s="11"/>
      <c r="D36" s="5"/>
      <c r="E36" s="5"/>
      <c r="F36" s="5"/>
      <c r="G36" s="5"/>
      <c r="H36" s="6"/>
    </row>
    <row r="37" spans="1:8" ht="12.75">
      <c r="A37" s="4"/>
      <c r="B37" s="5"/>
      <c r="C37" s="11"/>
      <c r="D37" s="5"/>
      <c r="E37" s="5"/>
      <c r="F37" s="5"/>
      <c r="G37" s="5"/>
      <c r="H37" s="6"/>
    </row>
    <row r="38" spans="1:8" ht="12.75">
      <c r="A38" s="4" t="s">
        <v>9</v>
      </c>
      <c r="B38" s="5"/>
      <c r="C38" s="5"/>
      <c r="D38" s="5"/>
      <c r="E38" s="5"/>
      <c r="F38" s="5"/>
      <c r="G38" s="5"/>
      <c r="H38" s="6"/>
    </row>
    <row r="39" spans="1:8" ht="12.75">
      <c r="A39" s="4" t="s">
        <v>5</v>
      </c>
      <c r="B39" s="5"/>
      <c r="C39" s="5">
        <v>0.74</v>
      </c>
      <c r="D39" s="5"/>
      <c r="E39" s="5"/>
      <c r="F39" s="5"/>
      <c r="G39" s="5"/>
      <c r="H39" s="6"/>
    </row>
    <row r="40" spans="1:8" ht="12.75">
      <c r="A40" s="4" t="s">
        <v>6</v>
      </c>
      <c r="B40" s="5"/>
      <c r="C40" s="5">
        <v>0.66</v>
      </c>
      <c r="D40" s="5"/>
      <c r="E40" s="5"/>
      <c r="F40" s="5"/>
      <c r="G40" s="5"/>
      <c r="H40" s="6"/>
    </row>
    <row r="41" spans="1:8" ht="12.75">
      <c r="A41" s="4" t="s">
        <v>7</v>
      </c>
      <c r="B41" s="5"/>
      <c r="C41" s="5">
        <v>0.62</v>
      </c>
      <c r="D41" s="5"/>
      <c r="E41" s="5"/>
      <c r="F41" s="5"/>
      <c r="G41" s="5"/>
      <c r="H41" s="6"/>
    </row>
    <row r="42" spans="1:8" ht="12.75">
      <c r="A42" s="4" t="s">
        <v>8</v>
      </c>
      <c r="B42" s="5"/>
      <c r="C42" s="5">
        <v>0.58</v>
      </c>
      <c r="D42" s="5"/>
      <c r="E42" s="5"/>
      <c r="F42" s="5"/>
      <c r="G42" s="5"/>
      <c r="H42" s="6"/>
    </row>
    <row r="43" spans="1:8" ht="12.75">
      <c r="A43" s="12" t="s">
        <v>10</v>
      </c>
      <c r="B43" s="13"/>
      <c r="C43" s="13"/>
      <c r="D43" s="13"/>
      <c r="E43" s="13"/>
      <c r="F43" s="13"/>
      <c r="G43" s="13"/>
      <c r="H43" s="14"/>
    </row>
    <row r="44" spans="1:8" ht="12.75">
      <c r="A44" s="5" t="s">
        <v>15</v>
      </c>
      <c r="B44" s="5"/>
      <c r="C44" s="5"/>
      <c r="D44" s="5"/>
      <c r="E44" s="5"/>
      <c r="F44" s="5"/>
      <c r="G44" s="5"/>
      <c r="H44" s="5"/>
    </row>
    <row r="45" ht="12.75">
      <c r="A45" t="s">
        <v>14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"/>
    </sheetView>
  </sheetViews>
  <sheetFormatPr defaultColWidth="11.421875" defaultRowHeight="12.75"/>
  <cols>
    <col min="1" max="1" width="63.8515625" style="0" customWidth="1"/>
    <col min="2" max="2" width="13.28125" style="0" customWidth="1"/>
  </cols>
  <sheetData>
    <row r="1" spans="1:5" ht="15">
      <c r="A1" s="17" t="s">
        <v>17</v>
      </c>
      <c r="B1" s="2"/>
      <c r="C1" s="2"/>
      <c r="D1" s="2"/>
      <c r="E1" s="3"/>
    </row>
    <row r="2" spans="1:5" ht="12.75">
      <c r="A2" s="12" t="s">
        <v>18</v>
      </c>
      <c r="B2" s="13" t="s">
        <v>22</v>
      </c>
      <c r="C2" s="13"/>
      <c r="D2" s="13"/>
      <c r="E2" s="14"/>
    </row>
    <row r="3" spans="1:5" ht="12.75">
      <c r="A3" s="4"/>
      <c r="B3" s="5"/>
      <c r="C3" s="5"/>
      <c r="D3" s="5"/>
      <c r="E3" s="3"/>
    </row>
    <row r="4" spans="1:5" ht="12.75">
      <c r="A4" s="5" t="s">
        <v>28</v>
      </c>
      <c r="B4" s="5"/>
      <c r="C4" s="5"/>
      <c r="D4" s="5"/>
      <c r="E4" s="6"/>
    </row>
    <row r="5" spans="1:5" ht="12.75">
      <c r="A5" s="5" t="s">
        <v>32</v>
      </c>
      <c r="B5" s="5"/>
      <c r="C5" s="5"/>
      <c r="D5" s="5"/>
      <c r="E5" s="6"/>
    </row>
    <row r="6" spans="1:5" ht="12.75">
      <c r="A6" s="5"/>
      <c r="B6" s="5"/>
      <c r="C6" s="5"/>
      <c r="D6" s="5"/>
      <c r="E6" s="6"/>
    </row>
    <row r="7" spans="1:5" ht="15.75">
      <c r="A7" s="25" t="s">
        <v>39</v>
      </c>
      <c r="B7" s="5"/>
      <c r="C7" s="5"/>
      <c r="D7" s="5"/>
      <c r="E7" s="6"/>
    </row>
    <row r="8" spans="1:5" ht="12.75">
      <c r="A8" s="5"/>
      <c r="B8" s="5" t="s">
        <v>36</v>
      </c>
      <c r="C8" s="5"/>
      <c r="D8" s="5"/>
      <c r="E8" s="6"/>
    </row>
    <row r="9" spans="1:5" ht="12.75">
      <c r="A9" t="s">
        <v>42</v>
      </c>
      <c r="B9" s="5" t="s">
        <v>24</v>
      </c>
      <c r="C9" s="5" t="s">
        <v>25</v>
      </c>
      <c r="D9" s="5"/>
      <c r="E9" s="6"/>
    </row>
    <row r="10" spans="2:5" ht="12.75">
      <c r="B10" s="5" t="s">
        <v>23</v>
      </c>
      <c r="C10" s="5"/>
      <c r="D10" s="5" t="s">
        <v>26</v>
      </c>
      <c r="E10" s="6"/>
    </row>
    <row r="11" spans="1:5" ht="14.25">
      <c r="A11" s="24" t="s">
        <v>29</v>
      </c>
      <c r="B11" s="5">
        <v>1.5</v>
      </c>
      <c r="C11" s="5"/>
      <c r="D11" s="5"/>
      <c r="E11" s="6"/>
    </row>
    <row r="12" spans="1:5" ht="14.25">
      <c r="A12" s="4" t="s">
        <v>37</v>
      </c>
      <c r="B12" s="23">
        <v>1.202</v>
      </c>
      <c r="C12" s="23">
        <f>B12</f>
        <v>1.202</v>
      </c>
      <c r="D12" s="23">
        <f>B12</f>
        <v>1.202</v>
      </c>
      <c r="E12" s="6"/>
    </row>
    <row r="13" spans="1:5" ht="14.25">
      <c r="A13" s="4" t="s">
        <v>38</v>
      </c>
      <c r="B13">
        <f>SUM(B12*1.5)</f>
        <v>1.803</v>
      </c>
      <c r="C13">
        <f>SUM(B11*B12)</f>
        <v>1.803</v>
      </c>
      <c r="D13">
        <f>SUM(B11*B12)</f>
        <v>1.803</v>
      </c>
      <c r="E13" s="6"/>
    </row>
    <row r="14" spans="1:5" ht="12.75">
      <c r="A14" s="4"/>
      <c r="B14" s="5"/>
      <c r="C14" s="5"/>
      <c r="D14" s="5"/>
      <c r="E14" s="6"/>
    </row>
    <row r="15" spans="1:5" ht="12.75">
      <c r="A15" s="4" t="s">
        <v>30</v>
      </c>
      <c r="B15" s="10">
        <v>0.008</v>
      </c>
      <c r="C15" s="11">
        <v>0.8</v>
      </c>
      <c r="D15" s="11">
        <v>1.8</v>
      </c>
      <c r="E15" s="6"/>
    </row>
    <row r="16" spans="1:5" ht="15">
      <c r="A16" s="7" t="s">
        <v>21</v>
      </c>
      <c r="B16" s="5">
        <v>1.3</v>
      </c>
      <c r="C16" s="5">
        <v>4.15</v>
      </c>
      <c r="D16" s="5">
        <v>1.5</v>
      </c>
      <c r="E16" s="6"/>
    </row>
    <row r="17" spans="1:5" ht="15">
      <c r="A17" s="8"/>
      <c r="B17" s="5">
        <f>SUM(B16*B16)</f>
        <v>1.6900000000000002</v>
      </c>
      <c r="C17" s="5">
        <f>SUM(C16*C16)</f>
        <v>17.222500000000004</v>
      </c>
      <c r="D17" s="5">
        <f>SUM(D16*D16)</f>
        <v>2.25</v>
      </c>
      <c r="E17" s="6"/>
    </row>
    <row r="18" spans="1:5" ht="14.25">
      <c r="A18" s="4" t="s">
        <v>31</v>
      </c>
      <c r="B18" s="9">
        <f>SUM(B17*PI())</f>
        <v>5.3092915845667505</v>
      </c>
      <c r="C18" s="9">
        <f>SUM(C17*PI())</f>
        <v>54.106079476450226</v>
      </c>
      <c r="D18" s="9">
        <f>SUM(D17*PI())</f>
        <v>7.0685834705770345</v>
      </c>
      <c r="E18" s="6"/>
    </row>
    <row r="19" spans="1:5" ht="12.75">
      <c r="A19" s="4"/>
      <c r="B19" s="5"/>
      <c r="C19" s="5"/>
      <c r="D19" s="5"/>
      <c r="E19" s="6"/>
    </row>
    <row r="20" spans="1:5" ht="12.75">
      <c r="A20" s="4" t="s">
        <v>40</v>
      </c>
      <c r="B20" s="5">
        <v>5.55</v>
      </c>
      <c r="C20" s="5">
        <v>5.55</v>
      </c>
      <c r="D20" s="5"/>
      <c r="E20" s="6"/>
    </row>
    <row r="21" spans="1:5" ht="12.75">
      <c r="A21" s="18" t="s">
        <v>33</v>
      </c>
      <c r="B21" s="5">
        <v>400</v>
      </c>
      <c r="C21" s="5">
        <v>7</v>
      </c>
      <c r="D21" s="5">
        <v>6</v>
      </c>
      <c r="E21" s="6"/>
    </row>
    <row r="22" spans="1:5" ht="12.75">
      <c r="A22" s="18"/>
      <c r="B22" s="5">
        <f>SUM(B20+B21)</f>
        <v>405.55</v>
      </c>
      <c r="C22" s="5">
        <f>SUM(C20+C21)</f>
        <v>12.55</v>
      </c>
      <c r="D22" s="5">
        <f>SUM(D20+D21)</f>
        <v>6</v>
      </c>
      <c r="E22" s="6"/>
    </row>
    <row r="23" spans="1:5" ht="12.75">
      <c r="A23" s="18"/>
      <c r="B23" s="5"/>
      <c r="C23" s="5"/>
      <c r="D23" s="5"/>
      <c r="E23" s="6"/>
    </row>
    <row r="24" spans="1:5" ht="12.75">
      <c r="A24" s="4" t="s">
        <v>0</v>
      </c>
      <c r="B24" s="5">
        <v>320</v>
      </c>
      <c r="C24" s="5">
        <v>290</v>
      </c>
      <c r="D24" s="5">
        <v>290</v>
      </c>
      <c r="E24" s="6"/>
    </row>
    <row r="25" spans="1:5" ht="12.75">
      <c r="A25" s="4"/>
      <c r="B25" s="5"/>
      <c r="C25" s="5"/>
      <c r="D25" s="5"/>
      <c r="E25" s="6"/>
    </row>
    <row r="26" spans="1:5" ht="12.75">
      <c r="A26" s="4"/>
      <c r="B26" s="5">
        <v>9.81</v>
      </c>
      <c r="C26" s="5"/>
      <c r="D26" s="5"/>
      <c r="E26" s="6"/>
    </row>
    <row r="27" spans="1:5" ht="16.5">
      <c r="A27" s="4" t="s">
        <v>41</v>
      </c>
      <c r="B27" s="26">
        <f>SUM(B26/7)</f>
        <v>1.4014285714285715</v>
      </c>
      <c r="C27" s="26">
        <f>B27</f>
        <v>1.4014285714285715</v>
      </c>
      <c r="D27" s="26">
        <f>B27</f>
        <v>1.4014285714285715</v>
      </c>
      <c r="E27" s="6"/>
    </row>
    <row r="28" spans="1:5" ht="12.75">
      <c r="A28" s="4"/>
      <c r="B28" s="5"/>
      <c r="C28" s="5"/>
      <c r="D28" s="5"/>
      <c r="E28" s="6"/>
    </row>
    <row r="29" spans="1:5" ht="12.75">
      <c r="A29" s="4" t="s">
        <v>20</v>
      </c>
      <c r="B29" s="9">
        <f>SUM(B24*B27)</f>
        <v>448.45714285714286</v>
      </c>
      <c r="C29" s="9">
        <f>SUM(C24*C27)</f>
        <v>406.4142857142857</v>
      </c>
      <c r="D29" s="9">
        <f>SUM(D24*D27)</f>
        <v>406.4142857142857</v>
      </c>
      <c r="E29" s="6"/>
    </row>
    <row r="30" spans="1:5" ht="12.75">
      <c r="A30" s="4" t="s">
        <v>19</v>
      </c>
      <c r="B30" s="9">
        <f>SUM(0.5*B13*B15*B18*B21*B21)</f>
        <v>6126.497745263264</v>
      </c>
      <c r="C30" s="9">
        <f>SUM(0.5*C13*C15*C18*C21*C21)</f>
        <v>1912.0439214023797</v>
      </c>
      <c r="D30" s="9">
        <f>SUM(0.5*D13*D15*D18*D21*D21)</f>
        <v>412.9268543173928</v>
      </c>
      <c r="E30" s="6"/>
    </row>
    <row r="31" spans="1:5" ht="12.75">
      <c r="A31" s="19" t="s">
        <v>13</v>
      </c>
      <c r="B31" s="11">
        <f>SUM(B30/B29)</f>
        <v>13.661278101695606</v>
      </c>
      <c r="C31" s="11">
        <f>SUM(C30/C29)</f>
        <v>4.704667105984976</v>
      </c>
      <c r="D31" s="11">
        <f>SUM(D30/D29)</f>
        <v>1.0160244578796265</v>
      </c>
      <c r="E31" s="6"/>
    </row>
    <row r="32" spans="1:5" ht="12.75">
      <c r="A32" s="4"/>
      <c r="B32" s="5"/>
      <c r="C32" s="5"/>
      <c r="D32" s="5"/>
      <c r="E32" s="6"/>
    </row>
    <row r="33" spans="1:5" ht="12.75">
      <c r="A33" s="4" t="s">
        <v>35</v>
      </c>
      <c r="B33" s="5"/>
      <c r="C33" s="5"/>
      <c r="D33" s="5"/>
      <c r="E33" s="6"/>
    </row>
    <row r="34" spans="1:5" ht="12.75">
      <c r="A34" s="4" t="s">
        <v>34</v>
      </c>
      <c r="B34" s="5"/>
      <c r="C34" s="5"/>
      <c r="D34" s="5"/>
      <c r="E34" s="6"/>
    </row>
    <row r="35" spans="1:5" ht="12.75">
      <c r="A35" s="4"/>
      <c r="B35" s="5"/>
      <c r="C35" s="5"/>
      <c r="D35" s="5"/>
      <c r="E35" s="6"/>
    </row>
    <row r="36" spans="1:5" ht="12.75">
      <c r="A36" s="12" t="s">
        <v>10</v>
      </c>
      <c r="B36" s="13"/>
      <c r="C36" s="13"/>
      <c r="D36" s="13"/>
      <c r="E36" s="6"/>
    </row>
    <row r="37" spans="1:5" ht="12.75">
      <c r="A37" s="1"/>
      <c r="B37" s="2"/>
      <c r="C37" s="2"/>
      <c r="D37" s="2"/>
      <c r="E37" s="6"/>
    </row>
    <row r="38" spans="1:5" ht="12.75">
      <c r="A38" s="4"/>
      <c r="B38" s="5"/>
      <c r="C38" s="5"/>
      <c r="D38" s="5"/>
      <c r="E38" s="6"/>
    </row>
    <row r="39" spans="1:5" ht="12.75">
      <c r="A39" s="4" t="s">
        <v>3</v>
      </c>
      <c r="B39" s="5">
        <v>0.75</v>
      </c>
      <c r="C39" s="5"/>
      <c r="D39" s="5"/>
      <c r="E39" s="6"/>
    </row>
    <row r="40" spans="1:5" ht="12.75">
      <c r="A40" s="4" t="s">
        <v>4</v>
      </c>
      <c r="B40" s="11">
        <v>0.8</v>
      </c>
      <c r="C40" s="5"/>
      <c r="D40" s="5"/>
      <c r="E40" s="6"/>
    </row>
    <row r="41" spans="1:5" ht="12.75">
      <c r="A41" s="20" t="s">
        <v>16</v>
      </c>
      <c r="B41" s="11"/>
      <c r="C41" s="5"/>
      <c r="D41" s="5"/>
      <c r="E41" s="6"/>
    </row>
    <row r="42" spans="1:5" ht="12.75">
      <c r="A42" s="4"/>
      <c r="B42" s="11"/>
      <c r="C42" s="5"/>
      <c r="D42" s="5"/>
      <c r="E42" s="6"/>
    </row>
    <row r="43" spans="1:5" ht="12.75">
      <c r="A43" s="4" t="s">
        <v>9</v>
      </c>
      <c r="B43" s="5"/>
      <c r="C43" s="5"/>
      <c r="D43" s="5"/>
      <c r="E43" s="6"/>
    </row>
    <row r="44" spans="1:5" ht="12.75">
      <c r="A44" s="4" t="s">
        <v>5</v>
      </c>
      <c r="B44" s="5">
        <v>0.74</v>
      </c>
      <c r="C44" s="5"/>
      <c r="D44" s="5"/>
      <c r="E44" s="6"/>
    </row>
    <row r="45" spans="1:5" ht="12.75">
      <c r="A45" s="4" t="s">
        <v>6</v>
      </c>
      <c r="B45" s="5">
        <v>0.66</v>
      </c>
      <c r="C45" s="5"/>
      <c r="D45" s="5"/>
      <c r="E45" s="6"/>
    </row>
    <row r="46" spans="1:5" ht="12.75">
      <c r="A46" s="4" t="s">
        <v>7</v>
      </c>
      <c r="B46" s="5">
        <v>0.62</v>
      </c>
      <c r="C46" s="5"/>
      <c r="D46" s="5"/>
      <c r="E46" s="6"/>
    </row>
    <row r="47" spans="1:5" ht="12.75">
      <c r="A47" s="4" t="s">
        <v>8</v>
      </c>
      <c r="B47" s="5">
        <v>0.58</v>
      </c>
      <c r="C47" s="5"/>
      <c r="D47" s="5"/>
      <c r="E47" s="6"/>
    </row>
    <row r="48" spans="1:5" ht="12.75">
      <c r="A48" s="12" t="s">
        <v>10</v>
      </c>
      <c r="B48" s="13"/>
      <c r="C48" s="13"/>
      <c r="D48" s="13"/>
      <c r="E48" s="6"/>
    </row>
    <row r="49" ht="12.75">
      <c r="A49" s="5" t="s">
        <v>15</v>
      </c>
    </row>
    <row r="50" ht="12.75">
      <c r="A50" t="s">
        <v>14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Microsoft Corporation</dc:creator>
  <cp:keywords/>
  <dc:description/>
  <cp:lastModifiedBy>Annie Gwynn</cp:lastModifiedBy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